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\Scaling\"/>
    </mc:Choice>
  </mc:AlternateContent>
  <xr:revisionPtr revIDLastSave="0" documentId="13_ncr:1_{31EC039E-FD37-4996-A787-A3584AE7EF37}" xr6:coauthVersionLast="47" xr6:coauthVersionMax="47" xr10:uidLastSave="{00000000-0000-0000-0000-000000000000}"/>
  <bookViews>
    <workbookView xWindow="-20460" yWindow="-240" windowWidth="18000" windowHeight="10755" xr2:uid="{D565B470-CCB0-4E52-B4D7-D2313FC6270C}"/>
  </bookViews>
  <sheets>
    <sheet name="DL6WU-Verfahren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9" l="1"/>
  <c r="B6" i="9"/>
  <c r="D11" i="9" s="1"/>
  <c r="E11" i="9" s="1"/>
  <c r="D61" i="9"/>
  <c r="D15" i="9"/>
  <c r="E15" i="9" s="1"/>
  <c r="D16" i="9"/>
  <c r="E16" i="9" s="1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17" i="9"/>
  <c r="E18" i="9"/>
  <c r="E19" i="9"/>
  <c r="D14" i="9" l="1"/>
  <c r="E14" i="9" s="1"/>
  <c r="D10" i="9"/>
  <c r="E10" i="9" s="1"/>
  <c r="D13" i="9"/>
  <c r="E13" i="9" s="1"/>
  <c r="D12" i="9"/>
  <c r="E12" i="9" s="1"/>
</calcChain>
</file>

<file path=xl/sharedStrings.xml><?xml version="1.0" encoding="utf-8"?>
<sst xmlns="http://schemas.openxmlformats.org/spreadsheetml/2006/main" count="67" uniqueCount="67">
  <si>
    <t>X</t>
  </si>
  <si>
    <t>Refl.</t>
  </si>
  <si>
    <t>DE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</si>
  <si>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</si>
  <si>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</si>
  <si>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</si>
  <si>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</si>
  <si>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</si>
  <si>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</si>
  <si>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</si>
  <si>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</si>
  <si>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</si>
  <si>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</si>
  <si>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</si>
  <si>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</si>
  <si>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</si>
  <si>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</si>
  <si>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</si>
  <si>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</si>
  <si>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</si>
  <si>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</si>
  <si>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</si>
  <si>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</si>
  <si>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</si>
  <si>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</si>
  <si>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</si>
  <si>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</si>
  <si>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</si>
  <si>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</si>
  <si>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</si>
  <si>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</si>
  <si>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</si>
  <si>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</si>
  <si>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</si>
  <si>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</si>
  <si>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</si>
  <si>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</si>
  <si>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</si>
  <si>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</si>
  <si>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</si>
  <si>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</si>
  <si>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</si>
  <si>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</si>
  <si>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</si>
  <si>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</si>
  <si>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</si>
  <si>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</si>
  <si>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</si>
  <si>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</si>
  <si>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</si>
  <si>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</si>
  <si>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</si>
  <si>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</si>
  <si>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Source Diam.</t>
  </si>
  <si>
    <t>Source Length</t>
  </si>
  <si>
    <t>New Length</t>
  </si>
  <si>
    <t>Coefficient</t>
  </si>
  <si>
    <t>Method per DL6WU / G3SEK (source "The VHF/UHF DX Book", chapter 7-28)</t>
  </si>
  <si>
    <t>Adaption of Yagi element length to variation of diameter</t>
  </si>
  <si>
    <t>Howto:</t>
  </si>
  <si>
    <t>Edit white cells for frequency, source and new diameter,</t>
  </si>
  <si>
    <t>and all elements of the source Yagi in millimetres.</t>
  </si>
  <si>
    <t>Freq.</t>
  </si>
  <si>
    <t>Do not edit unless experimenting.</t>
  </si>
  <si>
    <t>New Diam.</t>
  </si>
  <si>
    <t>Original Coef. = 430.3</t>
  </si>
  <si>
    <t>Wavelength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</si>
</sst>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\ &quot;MHz&quot;"/>
    <numFmt numFmtId="165" formatCode="0\ &quot;mm&quot;"/>
    <numFmt numFmtId="166" formatCode="0.0\ &quot;mm&quot;"/>
    <numFmt numFmtId="167" formatCode="0.000\ &quot;mm&quot;"/>
    <numFmt numFmtId="168" formatCode="0.0\ &quot;Ω&quot;"/>
    <numFmt numFmtId="170" formatCode="0.000\ &quot;m&quot;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ont="1" applyFill="1"/>
    <xf numFmtId="166" fontId="0" fillId="3" borderId="0" xfId="0" applyNumberFormat="1" applyFill="1"/>
    <xf numFmtId="168" fontId="0" fillId="3" borderId="0" xfId="0" applyNumberFormat="1" applyFill="1"/>
    <xf numFmtId="167" fontId="0" fillId="0" borderId="1" xfId="0" applyNumberFormat="1" applyFill="1" applyBorder="1"/>
    <xf numFmtId="164" fontId="0" fillId="0" borderId="1" xfId="0" applyNumberFormat="1" applyFill="1" applyBorder="1"/>
    <xf numFmtId="166" fontId="0" fillId="0" borderId="1" xfId="0" applyNumberFormat="1" applyBorder="1"/>
    <xf numFmtId="168" fontId="0" fillId="2" borderId="1" xfId="0" applyNumberFormat="1" applyFill="1" applyBorder="1"/>
    <xf numFmtId="166" fontId="0" fillId="2" borderId="1" xfId="0" applyNumberFormat="1" applyFill="1" applyBorder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165" fontId="0" fillId="2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170" fontId="0" fillId="2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7706-848A-4D07-B1D2-3BEAD5E795A4}">
  <dimension ref="A1:P74"/>
  <sheetViews>
    <sheetView tabSelected="1" workbookViewId="0">
      <selection activeCell="I19" sqref="I19"/>
    </sheetView>
  </sheetViews>
  <sheetFormatPr baseColWidth="10" defaultRowHeight="15" x14ac:dyDescent="0.25"/>
  <cols>
    <col min="1" max="1" width="7" customWidth="1"/>
    <col min="2" max="2" width="12.85546875" customWidth="1"/>
    <col min="3" max="3" width="14.42578125" customWidth="1"/>
    <col min="4" max="4" width="5" hidden="1" customWidth="1"/>
    <col min="5" max="5" width="14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6.25" x14ac:dyDescent="0.4">
      <c r="A2" s="1"/>
      <c r="B2" s="2" t="s">
        <v>58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customHeight="1" x14ac:dyDescent="0.25">
      <c r="A3" s="1"/>
      <c r="B3" s="1"/>
      <c r="C3" s="1"/>
      <c r="D3" s="1"/>
      <c r="E3" s="3" t="s">
        <v>57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25">
      <c r="A4" s="1"/>
      <c r="B4" s="7">
        <v>50.1</v>
      </c>
      <c r="C4" s="1" t="s">
        <v>62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customHeight="1" x14ac:dyDescent="0.25">
      <c r="A5" s="1"/>
      <c r="B5" s="16">
        <f>299.792/B4</f>
        <v>5.9838722554890209</v>
      </c>
      <c r="C5" s="1" t="s">
        <v>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idden="1" x14ac:dyDescent="0.25">
      <c r="A6" s="1"/>
      <c r="B6" s="13">
        <f>299.792/B4*1000</f>
        <v>5983.872255489021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2" t="s">
        <v>53</v>
      </c>
      <c r="D7" s="1"/>
      <c r="E7" s="11" t="s">
        <v>64</v>
      </c>
      <c r="F7" s="1"/>
      <c r="G7" s="1"/>
      <c r="H7" s="1"/>
      <c r="I7" s="1"/>
      <c r="J7" s="1" t="s">
        <v>65</v>
      </c>
      <c r="K7" s="1"/>
      <c r="L7" s="1"/>
      <c r="M7" s="1"/>
      <c r="N7" s="1"/>
      <c r="O7" s="1"/>
      <c r="P7" s="1"/>
    </row>
    <row r="8" spans="1:16" x14ac:dyDescent="0.25">
      <c r="A8" s="1"/>
      <c r="B8" s="12"/>
      <c r="C8" s="6">
        <v>15.875</v>
      </c>
      <c r="D8" s="11"/>
      <c r="E8" s="8">
        <v>12</v>
      </c>
      <c r="F8" s="1"/>
      <c r="G8" s="1"/>
      <c r="H8" s="1"/>
      <c r="I8" s="1"/>
      <c r="J8" s="14">
        <v>430.3</v>
      </c>
      <c r="K8" s="1" t="s">
        <v>56</v>
      </c>
      <c r="L8" s="1"/>
      <c r="M8" s="1"/>
      <c r="N8" s="1"/>
      <c r="O8" s="1"/>
      <c r="P8" s="1"/>
    </row>
    <row r="9" spans="1:16" x14ac:dyDescent="0.25">
      <c r="A9" s="1"/>
      <c r="B9" s="1"/>
      <c r="C9" s="11" t="s">
        <v>54</v>
      </c>
      <c r="D9" s="11" t="s">
        <v>0</v>
      </c>
      <c r="E9" s="11" t="s">
        <v>55</v>
      </c>
      <c r="F9" s="1"/>
      <c r="G9" s="1"/>
      <c r="H9" s="1"/>
      <c r="I9" s="1"/>
      <c r="J9" s="1" t="s">
        <v>63</v>
      </c>
      <c r="K9" s="1"/>
      <c r="L9" s="1"/>
      <c r="M9" s="1"/>
      <c r="N9" s="1"/>
      <c r="O9" s="1"/>
      <c r="P9" s="1"/>
    </row>
    <row r="10" spans="1:16" x14ac:dyDescent="0.25">
      <c r="A10" s="1"/>
      <c r="B10" s="15" t="s">
        <v>1</v>
      </c>
      <c r="C10" s="8">
        <v>2954</v>
      </c>
      <c r="D10" s="9">
        <f t="shared" ref="D10:D41" si="0">IF(C10&gt;0, (J$8*LOG10(2*B$6/C$8)-320)*(2*C10/B$6-1)+40, "")</f>
        <v>28.358969838178645</v>
      </c>
      <c r="E10" s="10">
        <f>IF(C10&gt;0, ((D10-40)/(430.3*LOG10(2*B$6/E$8)-320)+1)*B$6/2, "")</f>
        <v>2956.0444066527461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5" t="s">
        <v>2</v>
      </c>
      <c r="C11" s="8">
        <v>2746</v>
      </c>
      <c r="D11" s="9">
        <f t="shared" si="0"/>
        <v>-35.467636028552434</v>
      </c>
      <c r="E11" s="10">
        <f t="shared" ref="E11:E15" si="1">IF(C11&gt;0, ((D11-40)/(430.3*LOG10(2*B$6/E$8)-320)+1)*B$6/2, "")</f>
        <v>2759.2536841687629</v>
      </c>
      <c r="F11" s="1"/>
      <c r="G11" s="1" t="s">
        <v>59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5" t="s">
        <v>3</v>
      </c>
      <c r="C12" s="8">
        <v>2640</v>
      </c>
      <c r="D12" s="9">
        <f t="shared" si="0"/>
        <v>-67.9946563260212</v>
      </c>
      <c r="E12" s="10">
        <f t="shared" si="1"/>
        <v>2658.9661044413483</v>
      </c>
      <c r="F12" s="1"/>
      <c r="G12" s="1" t="s">
        <v>60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5" t="s">
        <v>4</v>
      </c>
      <c r="C13" s="8">
        <v>2450</v>
      </c>
      <c r="D13" s="9">
        <f t="shared" si="0"/>
        <v>-126.29780591582363</v>
      </c>
      <c r="E13" s="10">
        <f t="shared" si="1"/>
        <v>2479.2053483261711</v>
      </c>
      <c r="F13" s="1"/>
      <c r="G13" s="1" t="s">
        <v>61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5" t="s">
        <v>5</v>
      </c>
      <c r="C14" s="8">
        <v>2451</v>
      </c>
      <c r="D14" s="9">
        <f t="shared" si="0"/>
        <v>-125.990947233772</v>
      </c>
      <c r="E14" s="10">
        <f t="shared" si="1"/>
        <v>2480.1514575688825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5" t="s">
        <v>6</v>
      </c>
      <c r="C15" s="8">
        <v>2452</v>
      </c>
      <c r="D15" s="9">
        <f t="shared" si="0"/>
        <v>-125.68408855172038</v>
      </c>
      <c r="E15" s="10">
        <f t="shared" si="1"/>
        <v>2481.0975668115939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5" t="s">
        <v>7</v>
      </c>
      <c r="C16" s="8"/>
      <c r="D16" s="9" t="str">
        <f t="shared" si="0"/>
        <v/>
      </c>
      <c r="E16" s="10" t="str">
        <f>IF(C16&gt;0, ((D16-40)/(430.3*LOG10(2*B$6/E$8)-320)+1)*B$6/2, "")</f>
        <v/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5" t="s">
        <v>8</v>
      </c>
      <c r="C17" s="8"/>
      <c r="D17" s="9" t="str">
        <f t="shared" si="0"/>
        <v/>
      </c>
      <c r="E17" s="10" t="str">
        <f t="shared" ref="E17:E19" si="2">IF(C17&gt;0, ((D17-40)/(430.3*LOG10(2*B$6/E$8)-320)+1)*B$6/2, "")</f>
        <v/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5" t="s">
        <v>9</v>
      </c>
      <c r="C18" s="8"/>
      <c r="D18" s="9" t="str">
        <f t="shared" si="0"/>
        <v/>
      </c>
      <c r="E18" s="10" t="str">
        <f t="shared" si="2"/>
        <v/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5" t="s">
        <v>10</v>
      </c>
      <c r="C19" s="8"/>
      <c r="D19" s="9" t="str">
        <f t="shared" si="0"/>
        <v/>
      </c>
      <c r="E19" s="10" t="str">
        <f t="shared" si="2"/>
        <v/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5" t="s">
        <v>11</v>
      </c>
      <c r="C20" s="8"/>
      <c r="D20" s="9" t="str">
        <f t="shared" si="0"/>
        <v/>
      </c>
      <c r="E20" s="10" t="str">
        <f t="shared" ref="E20:E61" si="3">IF(C20&gt;0, ((D20-40)/(430.3*LOG10(2*B$6/E$8)-320)+1)*B$6/2, "")</f>
        <v/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5" t="s">
        <v>12</v>
      </c>
      <c r="C21" s="8"/>
      <c r="D21" s="9" t="str">
        <f t="shared" si="0"/>
        <v/>
      </c>
      <c r="E21" s="10" t="str">
        <f t="shared" si="3"/>
        <v/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5" t="s">
        <v>13</v>
      </c>
      <c r="C22" s="8"/>
      <c r="D22" s="9" t="str">
        <f t="shared" si="0"/>
        <v/>
      </c>
      <c r="E22" s="10" t="str">
        <f t="shared" si="3"/>
        <v/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5" t="s">
        <v>14</v>
      </c>
      <c r="C23" s="8"/>
      <c r="D23" s="9" t="str">
        <f t="shared" si="0"/>
        <v/>
      </c>
      <c r="E23" s="10" t="str">
        <f t="shared" si="3"/>
        <v/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5" t="s">
        <v>15</v>
      </c>
      <c r="C24" s="8"/>
      <c r="D24" s="9" t="str">
        <f t="shared" si="0"/>
        <v/>
      </c>
      <c r="E24" s="10" t="str">
        <f t="shared" si="3"/>
        <v/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5" t="s">
        <v>16</v>
      </c>
      <c r="C25" s="8"/>
      <c r="D25" s="9" t="str">
        <f t="shared" si="0"/>
        <v/>
      </c>
      <c r="E25" s="10" t="str">
        <f t="shared" si="3"/>
        <v/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5" t="s">
        <v>17</v>
      </c>
      <c r="C26" s="8"/>
      <c r="D26" s="9" t="str">
        <f t="shared" si="0"/>
        <v/>
      </c>
      <c r="E26" s="10" t="str">
        <f t="shared" si="3"/>
        <v/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5" t="s">
        <v>18</v>
      </c>
      <c r="C27" s="8"/>
      <c r="D27" s="9" t="str">
        <f t="shared" si="0"/>
        <v/>
      </c>
      <c r="E27" s="10" t="str">
        <f t="shared" si="3"/>
        <v/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5" t="s">
        <v>19</v>
      </c>
      <c r="C28" s="8"/>
      <c r="D28" s="9" t="str">
        <f t="shared" si="0"/>
        <v/>
      </c>
      <c r="E28" s="10" t="str">
        <f t="shared" si="3"/>
        <v/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5" t="s">
        <v>20</v>
      </c>
      <c r="C29" s="8"/>
      <c r="D29" s="9" t="str">
        <f t="shared" si="0"/>
        <v/>
      </c>
      <c r="E29" s="10" t="str">
        <f t="shared" si="3"/>
        <v/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5" t="s">
        <v>21</v>
      </c>
      <c r="C30" s="8"/>
      <c r="D30" s="9" t="str">
        <f t="shared" si="0"/>
        <v/>
      </c>
      <c r="E30" s="10" t="str">
        <f t="shared" si="3"/>
        <v/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5" t="s">
        <v>22</v>
      </c>
      <c r="C31" s="8"/>
      <c r="D31" s="9" t="str">
        <f t="shared" si="0"/>
        <v/>
      </c>
      <c r="E31" s="10" t="str">
        <f t="shared" si="3"/>
        <v/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5" t="s">
        <v>23</v>
      </c>
      <c r="C32" s="8"/>
      <c r="D32" s="9" t="str">
        <f t="shared" si="0"/>
        <v/>
      </c>
      <c r="E32" s="10" t="str">
        <f t="shared" si="3"/>
        <v/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5" t="s">
        <v>24</v>
      </c>
      <c r="C33" s="8"/>
      <c r="D33" s="9" t="str">
        <f t="shared" si="0"/>
        <v/>
      </c>
      <c r="E33" s="10" t="str">
        <f t="shared" si="3"/>
        <v/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5" t="s">
        <v>25</v>
      </c>
      <c r="C34" s="8"/>
      <c r="D34" s="9" t="str">
        <f t="shared" si="0"/>
        <v/>
      </c>
      <c r="E34" s="10" t="str">
        <f t="shared" si="3"/>
        <v/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5" t="s">
        <v>26</v>
      </c>
      <c r="C35" s="8"/>
      <c r="D35" s="9" t="str">
        <f t="shared" si="0"/>
        <v/>
      </c>
      <c r="E35" s="10" t="str">
        <f t="shared" si="3"/>
        <v/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5" t="s">
        <v>27</v>
      </c>
      <c r="C36" s="8"/>
      <c r="D36" s="9" t="str">
        <f t="shared" si="0"/>
        <v/>
      </c>
      <c r="E36" s="10" t="str">
        <f t="shared" si="3"/>
        <v/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5" t="s">
        <v>28</v>
      </c>
      <c r="C37" s="8"/>
      <c r="D37" s="9" t="str">
        <f t="shared" si="0"/>
        <v/>
      </c>
      <c r="E37" s="10" t="str">
        <f t="shared" si="3"/>
        <v/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5" t="s">
        <v>29</v>
      </c>
      <c r="C38" s="8"/>
      <c r="D38" s="9" t="str">
        <f t="shared" si="0"/>
        <v/>
      </c>
      <c r="E38" s="10" t="str">
        <f t="shared" si="3"/>
        <v/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5" t="s">
        <v>30</v>
      </c>
      <c r="C39" s="8"/>
      <c r="D39" s="9" t="str">
        <f t="shared" si="0"/>
        <v/>
      </c>
      <c r="E39" s="10" t="str">
        <f t="shared" si="3"/>
        <v/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5" t="s">
        <v>31</v>
      </c>
      <c r="C40" s="8"/>
      <c r="D40" s="9" t="str">
        <f t="shared" si="0"/>
        <v/>
      </c>
      <c r="E40" s="10" t="str">
        <f t="shared" si="3"/>
        <v/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5" t="s">
        <v>32</v>
      </c>
      <c r="C41" s="8"/>
      <c r="D41" s="9" t="str">
        <f t="shared" si="0"/>
        <v/>
      </c>
      <c r="E41" s="10" t="str">
        <f t="shared" si="3"/>
        <v/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5" t="s">
        <v>33</v>
      </c>
      <c r="C42" s="8"/>
      <c r="D42" s="9" t="str">
        <f t="shared" ref="D42:D61" si="4">IF(C42&gt;0, (J$8*LOG10(2*B$6/C$8)-320)*(2*C42/B$6-1)+40, "")</f>
        <v/>
      </c>
      <c r="E42" s="10" t="str">
        <f t="shared" si="3"/>
        <v/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5" t="s">
        <v>34</v>
      </c>
      <c r="C43" s="8"/>
      <c r="D43" s="9" t="str">
        <f t="shared" si="4"/>
        <v/>
      </c>
      <c r="E43" s="10" t="str">
        <f t="shared" si="3"/>
        <v/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5" t="s">
        <v>35</v>
      </c>
      <c r="C44" s="8"/>
      <c r="D44" s="9" t="str">
        <f t="shared" si="4"/>
        <v/>
      </c>
      <c r="E44" s="10" t="str">
        <f t="shared" si="3"/>
        <v/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5" t="s">
        <v>36</v>
      </c>
      <c r="C45" s="8"/>
      <c r="D45" s="9" t="str">
        <f t="shared" si="4"/>
        <v/>
      </c>
      <c r="E45" s="10" t="str">
        <f t="shared" si="3"/>
        <v/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5" t="s">
        <v>37</v>
      </c>
      <c r="C46" s="8"/>
      <c r="D46" s="9" t="str">
        <f t="shared" si="4"/>
        <v/>
      </c>
      <c r="E46" s="10" t="str">
        <f t="shared" si="3"/>
        <v/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5" t="s">
        <v>38</v>
      </c>
      <c r="C47" s="8"/>
      <c r="D47" s="9" t="str">
        <f t="shared" si="4"/>
        <v/>
      </c>
      <c r="E47" s="10" t="str">
        <f t="shared" si="3"/>
        <v/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5" t="s">
        <v>39</v>
      </c>
      <c r="C48" s="8"/>
      <c r="D48" s="9" t="str">
        <f t="shared" si="4"/>
        <v/>
      </c>
      <c r="E48" s="10" t="str">
        <f t="shared" si="3"/>
        <v/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5" t="s">
        <v>40</v>
      </c>
      <c r="C49" s="8"/>
      <c r="D49" s="9" t="str">
        <f t="shared" si="4"/>
        <v/>
      </c>
      <c r="E49" s="10" t="str">
        <f t="shared" si="3"/>
        <v/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5" t="s">
        <v>41</v>
      </c>
      <c r="C50" s="8"/>
      <c r="D50" s="9" t="str">
        <f t="shared" si="4"/>
        <v/>
      </c>
      <c r="E50" s="10" t="str">
        <f t="shared" si="3"/>
        <v/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5" t="s">
        <v>42</v>
      </c>
      <c r="C51" s="8"/>
      <c r="D51" s="9" t="str">
        <f t="shared" si="4"/>
        <v/>
      </c>
      <c r="E51" s="10" t="str">
        <f t="shared" si="3"/>
        <v/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5" t="s">
        <v>43</v>
      </c>
      <c r="C52" s="8"/>
      <c r="D52" s="9" t="str">
        <f t="shared" si="4"/>
        <v/>
      </c>
      <c r="E52" s="10" t="str">
        <f t="shared" si="3"/>
        <v/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5" t="s">
        <v>44</v>
      </c>
      <c r="C53" s="8"/>
      <c r="D53" s="9" t="str">
        <f t="shared" si="4"/>
        <v/>
      </c>
      <c r="E53" s="10" t="str">
        <f t="shared" si="3"/>
        <v/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5" t="s">
        <v>45</v>
      </c>
      <c r="C54" s="8"/>
      <c r="D54" s="9" t="str">
        <f t="shared" si="4"/>
        <v/>
      </c>
      <c r="E54" s="10" t="str">
        <f t="shared" si="3"/>
        <v/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5" t="s">
        <v>46</v>
      </c>
      <c r="C55" s="8"/>
      <c r="D55" s="9" t="str">
        <f t="shared" si="4"/>
        <v/>
      </c>
      <c r="E55" s="10" t="str">
        <f t="shared" si="3"/>
        <v/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5" t="s">
        <v>47</v>
      </c>
      <c r="C56" s="8"/>
      <c r="D56" s="9" t="str">
        <f t="shared" si="4"/>
        <v/>
      </c>
      <c r="E56" s="10" t="str">
        <f t="shared" si="3"/>
        <v/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5" t="s">
        <v>48</v>
      </c>
      <c r="C57" s="8"/>
      <c r="D57" s="9" t="str">
        <f t="shared" si="4"/>
        <v/>
      </c>
      <c r="E57" s="10" t="str">
        <f t="shared" si="3"/>
        <v/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5" t="s">
        <v>49</v>
      </c>
      <c r="C58" s="8"/>
      <c r="D58" s="9" t="str">
        <f t="shared" si="4"/>
        <v/>
      </c>
      <c r="E58" s="10" t="str">
        <f t="shared" si="3"/>
        <v/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5" t="s">
        <v>50</v>
      </c>
      <c r="C59" s="8"/>
      <c r="D59" s="9" t="str">
        <f t="shared" si="4"/>
        <v/>
      </c>
      <c r="E59" s="10" t="str">
        <f t="shared" si="3"/>
        <v/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5" t="s">
        <v>51</v>
      </c>
      <c r="C60" s="8"/>
      <c r="D60" s="9" t="str">
        <f t="shared" si="4"/>
        <v/>
      </c>
      <c r="E60" s="10" t="str">
        <f t="shared" si="3"/>
        <v/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5" t="s">
        <v>52</v>
      </c>
      <c r="C61" s="8"/>
      <c r="D61" s="9" t="str">
        <f t="shared" si="4"/>
        <v/>
      </c>
      <c r="E61" s="10" t="str">
        <f t="shared" si="3"/>
        <v/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4"/>
      <c r="D62" s="5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4"/>
      <c r="D63" s="5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4"/>
      <c r="D64" s="5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4"/>
      <c r="D65" s="5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4"/>
      <c r="D66" s="5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4"/>
      <c r="D67" s="5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4"/>
      <c r="D68" s="5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4"/>
      <c r="D69" s="5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4"/>
      <c r="D70" s="5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4"/>
      <c r="D71" s="5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4"/>
      <c r="D72" s="5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4"/>
      <c r="D73" s="5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DL6WU-Verfahren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Göbel</dc:creator>
  <cp:lastModifiedBy>Lenovo ThinkPad T420</cp:lastModifiedBy>
  <cp:lastPrinted>2021-09-20T20:23:42Z</cp:lastPrinted>
  <dcterms:created xsi:type="dcterms:W3CDTF">2021-09-16T10:55:26Z</dcterms:created>
  <dcterms:modified xsi:type="dcterms:W3CDTF">2021-10-08T08:39:18Z</dcterms:modified>
</cp:coreProperties>
</file>